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A73A7140-F01E-4FAE-B8F7-B10A716A64E8}" xr6:coauthVersionLast="47" xr6:coauthVersionMax="47" xr10:uidLastSave="{00000000-0000-0000-0000-000000000000}"/>
  <bookViews>
    <workbookView xWindow="-120" yWindow="-120" windowWidth="20730" windowHeight="11040" xr2:uid="{FC92AA86-E546-4ADD-BA97-59A07776FA57}"/>
  </bookViews>
  <sheets>
    <sheet name="Port_E1" sheetId="1" r:id="rId1"/>
  </sheets>
  <externalReferences>
    <externalReference r:id="rId2"/>
  </externalReferences>
  <definedNames>
    <definedName name="_xlnm._FilterDatabase" localSheetId="0" hidden="1">Port_E1!$C$6:$H$96</definedName>
    <definedName name="IN" localSheetId="0">#REF!</definedName>
    <definedName name="IN">#REF!</definedName>
    <definedName name="_xlnm.Print_Area" localSheetId="0">Port_E1!$B$2:$G$118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G90" i="1" s="1"/>
  <c r="F107" i="1"/>
  <c r="G107" i="1" s="1"/>
  <c r="F97" i="1"/>
  <c r="G97" i="1" s="1"/>
  <c r="G51" i="1"/>
  <c r="G43" i="1"/>
  <c r="G35" i="1"/>
  <c r="G27" i="1"/>
  <c r="G19" i="1"/>
  <c r="G11" i="1"/>
  <c r="G12" i="1" l="1"/>
  <c r="G20" i="1"/>
  <c r="G28" i="1"/>
  <c r="G36" i="1"/>
  <c r="G44" i="1"/>
  <c r="G52" i="1"/>
  <c r="G60" i="1"/>
  <c r="G68" i="1"/>
  <c r="G76" i="1"/>
  <c r="G84" i="1"/>
  <c r="G94" i="1"/>
  <c r="G13" i="1"/>
  <c r="G21" i="1"/>
  <c r="G29" i="1"/>
  <c r="G37" i="1"/>
  <c r="G45" i="1"/>
  <c r="G53" i="1"/>
  <c r="G61" i="1"/>
  <c r="G69" i="1"/>
  <c r="G77" i="1"/>
  <c r="G85" i="1"/>
  <c r="G14" i="1"/>
  <c r="G22" i="1"/>
  <c r="G30" i="1"/>
  <c r="G38" i="1"/>
  <c r="G46" i="1"/>
  <c r="G54" i="1"/>
  <c r="G62" i="1"/>
  <c r="G70" i="1"/>
  <c r="G78" i="1"/>
  <c r="G86" i="1"/>
  <c r="G15" i="1"/>
  <c r="G31" i="1"/>
  <c r="G47" i="1"/>
  <c r="G63" i="1"/>
  <c r="G79" i="1"/>
  <c r="G87" i="1"/>
  <c r="G8" i="1"/>
  <c r="G16" i="1"/>
  <c r="G24" i="1"/>
  <c r="G32" i="1"/>
  <c r="G40" i="1"/>
  <c r="G48" i="1"/>
  <c r="G56" i="1"/>
  <c r="G64" i="1"/>
  <c r="G72" i="1"/>
  <c r="G80" i="1"/>
  <c r="G88" i="1"/>
  <c r="G105" i="1"/>
  <c r="G59" i="1"/>
  <c r="G67" i="1"/>
  <c r="G75" i="1"/>
  <c r="G83" i="1"/>
  <c r="G93" i="1"/>
  <c r="G7" i="1"/>
  <c r="G23" i="1"/>
  <c r="G39" i="1"/>
  <c r="G55" i="1"/>
  <c r="G71" i="1"/>
  <c r="G101" i="1"/>
  <c r="G9" i="1"/>
  <c r="G17" i="1"/>
  <c r="G25" i="1"/>
  <c r="G33" i="1"/>
  <c r="G41" i="1"/>
  <c r="G49" i="1"/>
  <c r="G57" i="1"/>
  <c r="G65" i="1"/>
  <c r="G73" i="1"/>
  <c r="G81" i="1"/>
  <c r="G89" i="1"/>
  <c r="G10" i="1"/>
  <c r="G18" i="1"/>
  <c r="G26" i="1"/>
  <c r="G34" i="1"/>
  <c r="G42" i="1"/>
  <c r="G50" i="1"/>
  <c r="G58" i="1"/>
  <c r="G66" i="1"/>
  <c r="G74" i="1"/>
  <c r="G82" i="1"/>
</calcChain>
</file>

<file path=xl/sharedStrings.xml><?xml version="1.0" encoding="utf-8"?>
<sst xmlns="http://schemas.openxmlformats.org/spreadsheetml/2006/main" count="298" uniqueCount="260">
  <si>
    <t>NAME OF PENSION FUND</t>
  </si>
  <si>
    <t>ADITYA BIRLA SUN LIFE PENSION FUND MANAGEMENT LIMITED</t>
  </si>
  <si>
    <t>E-TIER I</t>
  </si>
  <si>
    <t>SCHEME NAME</t>
  </si>
  <si>
    <t>Scheme E TIER I</t>
  </si>
  <si>
    <t>MONTH</t>
  </si>
  <si>
    <t>30-04-2025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</si>
  <si>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</si>
  <si>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</si>
  <si>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</si>
  <si>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</si>
  <si>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</si>
  <si>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</si>
  <si>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</si>
  <si>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</si>
  <si>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</si>
  <si>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</si>
  <si>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</si>
  <si>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</si>
  <si>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</si>
  <si>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</si>
  <si>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</si>
  <si>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</si>
  <si>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</si>
  <si>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</si>
  <si>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</si>
  <si>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</si>
  <si>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</si>
  <si>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</si>
  <si>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</si>
  <si>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</si>
  <si>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</si>
  <si>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</si>
  <si>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</si>
  <si>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</si>
  <si>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</si>
  <si>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</si>
  <si>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</si>
  <si>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</si>
  <si>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</si>
  <si>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</si>
  <si>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</si>
  <si>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</si>
  <si>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</si>
  <si>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</si>
  <si>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</si>
  <si>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</si>
  <si>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</si>
  <si>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</si>
  <si>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</si>
  <si>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</si>
  <si>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</si>
  <si>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</si>
  <si>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</si>
  <si>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</si>
  <si>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</si>
  <si>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</si>
  <si>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</si>
  <si>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</si>
  <si>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</si>
  <si>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</si>
  <si>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</si>
  <si>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</si>
  <si>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</si>
  <si>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</si>
  <si>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</si>
  <si>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</si>
  <si>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</si>
  <si>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</si>
  <si>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</si>
  <si>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</si>
  <si>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</si>
  <si>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</si>
  <si>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</si>
  <si>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</si>
  <si>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</si>
  <si>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</si>
  <si>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</si>
  <si>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</si>
  <si>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</si>
  <si>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</si>
  <si>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</si>
  <si>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</si>
  <si>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</si>
  <si>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</si>
  <si>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</si>
  <si>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</si>
  <si>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</si>
  <si>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</si>
  <si>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</si>
  <si>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</si>
  <si>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</si>
  <si>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</si>
  <si>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</si>
  <si>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</si>
  <si>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</si>
  <si>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</si>
  <si>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</si>
  <si>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</si>
  <si>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</si>
  <si>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</si>
  <si>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</si>
  <si>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</si>
  <si>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</si>
  <si>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</si>
  <si>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</si>
  <si>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</si>
  <si>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</si>
  <si>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</si>
  <si>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</si>
  <si>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engines and turbines, except aircraft, vehicle</t>
  </si>
  <si>
    <t>INE1NPP01017</t>
  </si>
  <si>
    <t>SIEMENS ENERGY INDIA LIMITED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</si>
  <si>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</si>
  <si>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</si>
  <si>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</si>
  <si>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</si>
  <si>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</si>
  <si>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</si>
  <si>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</si>
  <si>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</si>
  <si>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</si>
  <si>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</si>
  <si>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</si>
  <si>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</si>
  <si>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</si>
  <si>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</si>
  <si>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</si>
  <si>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</si>
  <si>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</si>
  <si>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</si>
  <si>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</si>
  <si>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</si>
  <si>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</si>
  <si>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</si>
  <si>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</si>
  <si>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</si>
  <si>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</si>
  <si>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</si>
  <si>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</si>
  <si>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</si>
  <si>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</si>
  <si>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</si>
  <si>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</si>
  <si>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</si>
  <si>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</si>
  <si>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</si>
  <si>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</si>
  <si>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</si>
  <si>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</si>
  <si>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</si>
  <si>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</si>
  <si>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</si>
  <si>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</si>
  <si>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</si>
  <si>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</si>
  <si>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</si>
  <si>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</si>
  <si>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</si>
  <si>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</si>
  <si>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</si>
  <si>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</si>
  <si>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</si>
  <si>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</si>
  <si>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</si>
  <si>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</si>
  <si>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</si>
  <si>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</si>
  <si>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</si>
  <si>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</si>
  <si>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</si>
  <si>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</si>
  <si>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</si>
  <si>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</si>
  <si>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INE483A01010</t>
  </si>
  <si>
    <t>Central Bank of India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</si>
  <si>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</si>
  <si>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</si>
  <si>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</si>
  <si>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</si>
  <si>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</si>
  <si>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</si>
  <si>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</si>
  <si>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</si>
  <si>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</si>
  <si>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</si>
  <si>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</si>
  <si>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</si>
  <si>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</si>
  <si>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</si>
  <si>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</si>
  <si>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</si>
  <si>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</si>
  <si>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</si>
  <si>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</si>
  <si>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</si>
  <si>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</si>
  <si>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</si>
  <si>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</si>
  <si>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INE691A01018</t>
  </si>
  <si>
    <t>UCO Bank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</si>
  <si>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</si>
  <si>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</si>
  <si>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</si>
  <si>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</si>
  <si>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</si>
  <si>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</si>
  <si>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</si>
  <si>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</si>
  <si>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</si>
  <si>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</si>
  <si>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02A</t>
  </si>
  <si>
    <t>INE775A01035</t>
  </si>
  <si>
    <t>Samvardhana Motherson International Ltd</t>
  </si>
  <si>
    <t>Manufacture of parts and accessories of bodies for motor vehicles such as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</si>
  <si>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</si>
  <si>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</si>
  <si>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</si>
  <si>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</si>
  <si>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</si>
  <si>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</si>
  <si>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</si>
  <si>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</si>
  <si>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NCA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</si>
  <si>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</si>
  <si>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</si>
  <si>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</si>
  <si>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</si>
  <si>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</si>
  <si>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</si>
  <si>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</si>
  <si>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</si>
  <si>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</si>
  <si>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</si>
  <si>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</si>
  <si>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</si>
  <si>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</si>
  <si>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>Infrastructure</t>
  </si>
  <si>
    <t xml:space="preserve">Subtotal A </t>
  </si>
  <si>
    <t>GOI</t>
  </si>
  <si>
    <t>SDL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</si>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</sst>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0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2" applyFont="1"/>
    <xf numFmtId="0" fontId="4" fillId="0" borderId="0" xfId="2" applyFont="1"/>
    <xf numFmtId="0" fontId="2" fillId="0" borderId="0" xfId="2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7" fillId="0" borderId="0" xfId="0" applyFont="1"/>
    <xf numFmtId="9" fontId="1" fillId="0" borderId="0" xfId="1" applyFont="1"/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5" fillId="0" borderId="0" xfId="2" applyFont="1" applyAlignment="1">
      <alignment vertical="top"/>
    </xf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10" fontId="0" fillId="0" borderId="4" xfId="1" applyNumberFormat="1" applyFont="1" applyFill="1" applyBorder="1"/>
    <xf numFmtId="164" fontId="0" fillId="0" borderId="5" xfId="3" quotePrefix="1" applyFont="1" applyFill="1" applyBorder="1"/>
    <xf numFmtId="0" fontId="0" fillId="0" borderId="5" xfId="3" quotePrefix="1" applyNumberFormat="1" applyFont="1" applyFill="1" applyBorder="1"/>
    <xf numFmtId="0" fontId="8" fillId="0" borderId="6" xfId="0" applyFont="1" applyBorder="1"/>
    <xf numFmtId="0" fontId="8" fillId="0" borderId="0" xfId="0" applyFont="1"/>
    <xf numFmtId="43" fontId="0" fillId="0" borderId="4" xfId="1" applyNumberFormat="1" applyFont="1" applyFill="1" applyBorder="1"/>
    <xf numFmtId="10" fontId="1" fillId="0" borderId="4" xfId="1" applyNumberFormat="1" applyFont="1" applyFill="1" applyBorder="1"/>
    <xf numFmtId="0" fontId="2" fillId="0" borderId="4" xfId="2" applyBorder="1" applyAlignment="1">
      <alignment vertical="top"/>
    </xf>
    <xf numFmtId="164" fontId="0" fillId="0" borderId="4" xfId="3" applyFont="1" applyBorder="1" applyAlignment="1">
      <alignment horizontal="right" vertical="top"/>
    </xf>
    <xf numFmtId="4" fontId="0" fillId="0" borderId="4" xfId="2" applyNumberFormat="1" applyFont="1" applyBorder="1" applyAlignment="1">
      <alignment horizontal="right" vertical="top"/>
    </xf>
    <xf numFmtId="10" fontId="0" fillId="0" borderId="4" xfId="1" applyNumberFormat="1" applyFont="1" applyBorder="1"/>
    <xf numFmtId="0" fontId="2" fillId="0" borderId="4" xfId="2" quotePrefix="1" applyBorder="1"/>
    <xf numFmtId="0" fontId="3" fillId="2" borderId="4" xfId="2" applyFont="1" applyFill="1" applyBorder="1"/>
    <xf numFmtId="9" fontId="3" fillId="2" borderId="4" xfId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3" applyNumberFormat="1" applyFont="1" applyBorder="1" applyAlignment="1">
      <alignment horizontal="right" vertical="top"/>
    </xf>
    <xf numFmtId="9" fontId="0" fillId="0" borderId="4" xfId="1" applyFont="1" applyBorder="1"/>
    <xf numFmtId="165" fontId="9" fillId="0" borderId="4" xfId="3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9" fontId="4" fillId="0" borderId="4" xfId="1" applyFont="1" applyBorder="1"/>
    <xf numFmtId="165" fontId="2" fillId="0" borderId="0" xfId="2" applyNumberFormat="1"/>
    <xf numFmtId="164" fontId="2" fillId="0" borderId="4" xfId="2" applyNumberFormat="1" applyBorder="1"/>
    <xf numFmtId="164" fontId="0" fillId="3" borderId="4" xfId="3" applyFont="1" applyFill="1" applyBorder="1" applyAlignment="1">
      <alignment horizontal="right"/>
    </xf>
    <xf numFmtId="166" fontId="2" fillId="0" borderId="4" xfId="2" applyNumberFormat="1" applyBorder="1" applyAlignment="1">
      <alignment horizontal="right" vertical="top"/>
    </xf>
    <xf numFmtId="164" fontId="0" fillId="0" borderId="4" xfId="3" applyFont="1" applyFill="1" applyBorder="1"/>
    <xf numFmtId="9" fontId="0" fillId="0" borderId="0" xfId="1" applyFont="1"/>
  </cellXfs>
  <cellStyles count="4">
    <cellStyle name="Comma 2 4" xfId="3" xr:uid="{BC4776C8-6BF0-4C6D-A65B-068F61B26370}"/>
    <cellStyle name="Normal" xfId="0" builtinId="0"/>
    <cellStyle name="Normal 2 4" xfId="2" xr:uid="{24A2735C-B775-422B-B1D9-7C8894B4A2F2}"/>
    <cellStyle name="Percent" xfId="1" builtinId="5"/>
  </cellStyles>
  <dxfs count="12">
    <dxf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Relationship Id="rId1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B57528-D1ED-471D-BE03-B52F91660439}" name="Table134567685" displayName="Table134567685" ref="B6:H96" totalsRowShown="0" headerRowDxfId="11" dataDxfId="10" headerRowBorderDxfId="8" tableBorderDxfId="9" totalsRowBorderDxfId="7">
  <sortState xmlns:xlrd2="http://schemas.microsoft.com/office/spreadsheetml/2017/richdata2" ref="B7:H77">
    <sortCondition descending="1" ref="F6:F77"/>
  </sortState>
  <tableColumns count="7">
    <tableColumn id="1" xr3:uid="{5FEABFF4-EDD4-412D-B069-12C82FACBED4}" name="ISIN No." dataDxfId="6"/>
    <tableColumn id="2" xr3:uid="{BA588F61-38A3-4D11-B4A1-9F658B076D0C}" name="Name of the Instrument" dataDxfId="5"/>
    <tableColumn id="3" xr3:uid="{3295797F-9BE3-4DD4-A958-D4707DE2C1E0}" name="Industry " dataDxfId="4"/>
    <tableColumn id="4" xr3:uid="{2149289D-9307-4181-9754-22F7120FDC8B}" name="Quantity" dataDxfId="3"/>
    <tableColumn id="5" xr3:uid="{991EF993-B5D9-421F-9318-A3DDB0A62B0E}" name="Market Value" dataDxfId="2"/>
    <tableColumn id="6" xr3:uid="{7E3A90C8-A5B4-48AC-BB72-26F9ACC286B8}" name="% of Portfolio" dataDxfId="1" dataCellStyle="Percent">
      <calculatedColumnFormula>+F7/$F$109</calculatedColumnFormula>
    </tableColumn>
    <tableColumn id="7" xr3:uid="{B1E8DE2B-477F-409A-9490-8C57D7B07787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AD24C-1832-4687-B935-65209A9B85C6}">
  <sheetPr>
    <tabColor rgb="FF7030A0"/>
  </sheetPr>
  <dimension ref="A2:H118"/>
  <sheetViews>
    <sheetView showGridLines="0" tabSelected="1" zoomScaleNormal="100" zoomScaleSheetLayoutView="89" workbookViewId="0">
      <selection activeCell="C13" sqref="C13"/>
    </sheetView>
  </sheetViews>
  <sheetFormatPr defaultRowHeight="15" outlineLevelRow="1" x14ac:dyDescent="0.25"/>
  <cols>
    <col min="1" max="1" width="11.28515625" style="1" customWidth="1"/>
    <col min="2" max="2" width="16.5703125" style="3" customWidth="1"/>
    <col min="3" max="3" width="52.7109375" style="3" customWidth="1"/>
    <col min="4" max="4" width="62" style="3" customWidth="1"/>
    <col min="5" max="5" width="19.42578125" style="5" customWidth="1"/>
    <col min="6" max="6" width="29.5703125" style="3" customWidth="1"/>
    <col min="7" max="7" width="20.5703125" style="8" customWidth="1"/>
    <col min="8" max="8" width="20.7109375" style="3" bestFit="1" customWidth="1"/>
    <col min="9" max="9" width="12" style="3" bestFit="1" customWidth="1"/>
    <col min="10" max="11" width="9.140625" style="3"/>
    <col min="12" max="12" width="16.140625" style="3" bestFit="1" customWidth="1"/>
    <col min="13" max="13" width="14" style="3" bestFit="1" customWidth="1"/>
    <col min="14" max="14" width="9.140625" style="3"/>
    <col min="15" max="15" width="10" style="3" bestFit="1" customWidth="1"/>
    <col min="16" max="16384" width="9.140625" style="3"/>
  </cols>
  <sheetData>
    <row r="2" spans="1:8" x14ac:dyDescent="0.25">
      <c r="B2" s="2" t="s">
        <v>0</v>
      </c>
      <c r="D2" s="4" t="s">
        <v>1</v>
      </c>
      <c r="G2" s="6"/>
    </row>
    <row r="3" spans="1:8" x14ac:dyDescent="0.25">
      <c r="A3" s="7" t="s">
        <v>2</v>
      </c>
      <c r="B3" s="2" t="s">
        <v>3</v>
      </c>
      <c r="D3" s="2" t="s">
        <v>4</v>
      </c>
    </row>
    <row r="4" spans="1:8" x14ac:dyDescent="0.25">
      <c r="B4" s="2" t="s">
        <v>5</v>
      </c>
      <c r="D4" s="2" t="s">
        <v>6</v>
      </c>
    </row>
    <row r="6" spans="1:8" x14ac:dyDescent="0.25">
      <c r="B6" s="9" t="s">
        <v>7</v>
      </c>
      <c r="C6" s="10" t="s">
        <v>8</v>
      </c>
      <c r="D6" s="10" t="s">
        <v>9</v>
      </c>
      <c r="E6" s="11" t="s">
        <v>10</v>
      </c>
      <c r="F6" s="10" t="s">
        <v>11</v>
      </c>
      <c r="G6" s="12" t="s">
        <v>12</v>
      </c>
      <c r="H6" s="13" t="s">
        <v>13</v>
      </c>
    </row>
    <row r="7" spans="1:8" x14ac:dyDescent="0.25">
      <c r="A7" s="14"/>
      <c r="B7" s="15" t="s">
        <v>14</v>
      </c>
      <c r="C7" s="16" t="s">
        <v>15</v>
      </c>
      <c r="D7" s="16" t="s">
        <v>16</v>
      </c>
      <c r="E7" s="17">
        <v>5748</v>
      </c>
      <c r="F7" s="17">
        <v>8123648.4000000004</v>
      </c>
      <c r="G7" s="18">
        <f t="shared" ref="G7:G70" si="0">+F7/$F$109</f>
        <v>5.3867697985592652E-4</v>
      </c>
      <c r="H7" s="19"/>
    </row>
    <row r="8" spans="1:8" x14ac:dyDescent="0.25">
      <c r="A8" s="14"/>
      <c r="B8" s="15" t="s">
        <v>17</v>
      </c>
      <c r="C8" s="16" t="s">
        <v>18</v>
      </c>
      <c r="D8" s="16" t="s">
        <v>19</v>
      </c>
      <c r="E8" s="17">
        <v>694188</v>
      </c>
      <c r="F8" s="17">
        <v>975334140</v>
      </c>
      <c r="G8" s="18">
        <f t="shared" si="0"/>
        <v>6.4674149226544242E-2</v>
      </c>
      <c r="H8" s="19"/>
    </row>
    <row r="9" spans="1:8" x14ac:dyDescent="0.25">
      <c r="A9" s="14"/>
      <c r="B9" s="15" t="s">
        <v>20</v>
      </c>
      <c r="C9" s="16" t="s">
        <v>21</v>
      </c>
      <c r="D9" s="16" t="s">
        <v>22</v>
      </c>
      <c r="E9" s="17">
        <v>6814</v>
      </c>
      <c r="F9" s="17">
        <v>19770821</v>
      </c>
      <c r="G9" s="18">
        <f t="shared" si="0"/>
        <v>1.3109979188109775E-3</v>
      </c>
      <c r="H9" s="19"/>
    </row>
    <row r="10" spans="1:8" x14ac:dyDescent="0.25">
      <c r="A10" s="14"/>
      <c r="B10" s="15" t="s">
        <v>23</v>
      </c>
      <c r="C10" s="16" t="s">
        <v>24</v>
      </c>
      <c r="D10" s="16" t="s">
        <v>25</v>
      </c>
      <c r="E10" s="17">
        <v>348115</v>
      </c>
      <c r="F10" s="17">
        <v>522207311.5</v>
      </c>
      <c r="G10" s="18">
        <f t="shared" si="0"/>
        <v>3.4627428904665913E-2</v>
      </c>
      <c r="H10" s="19"/>
    </row>
    <row r="11" spans="1:8" x14ac:dyDescent="0.25">
      <c r="A11" s="14"/>
      <c r="B11" s="15" t="s">
        <v>26</v>
      </c>
      <c r="C11" s="16" t="s">
        <v>27</v>
      </c>
      <c r="D11" s="16" t="s">
        <v>28</v>
      </c>
      <c r="E11" s="17">
        <v>16350</v>
      </c>
      <c r="F11" s="17">
        <v>69603585</v>
      </c>
      <c r="G11" s="18">
        <f t="shared" si="0"/>
        <v>4.6153953382503934E-3</v>
      </c>
      <c r="H11" s="19"/>
    </row>
    <row r="12" spans="1:8" x14ac:dyDescent="0.25">
      <c r="A12" s="14"/>
      <c r="B12" s="15" t="s">
        <v>29</v>
      </c>
      <c r="C12" s="16" t="s">
        <v>30</v>
      </c>
      <c r="D12" s="16" t="s">
        <v>31</v>
      </c>
      <c r="E12" s="17">
        <v>90000</v>
      </c>
      <c r="F12" s="17">
        <v>43897500</v>
      </c>
      <c r="G12" s="18">
        <f t="shared" si="0"/>
        <v>2.9108316311702428E-3</v>
      </c>
      <c r="H12" s="19"/>
    </row>
    <row r="13" spans="1:8" x14ac:dyDescent="0.25">
      <c r="A13" s="14"/>
      <c r="B13" s="15" t="s">
        <v>32</v>
      </c>
      <c r="C13" s="16" t="s">
        <v>33</v>
      </c>
      <c r="D13" s="16" t="s">
        <v>34</v>
      </c>
      <c r="E13" s="17">
        <v>113471</v>
      </c>
      <c r="F13" s="17">
        <v>379106611</v>
      </c>
      <c r="G13" s="18">
        <f t="shared" si="0"/>
        <v>2.5138459249035884E-2</v>
      </c>
      <c r="H13" s="19"/>
    </row>
    <row r="14" spans="1:8" x14ac:dyDescent="0.25">
      <c r="A14" s="14"/>
      <c r="B14" s="15" t="s">
        <v>35</v>
      </c>
      <c r="C14" s="16" t="s">
        <v>36</v>
      </c>
      <c r="D14" s="16" t="s">
        <v>37</v>
      </c>
      <c r="E14" s="17">
        <v>348500</v>
      </c>
      <c r="F14" s="17">
        <v>146404850</v>
      </c>
      <c r="G14" s="18">
        <f t="shared" si="0"/>
        <v>9.708066936311514E-3</v>
      </c>
      <c r="H14" s="19"/>
    </row>
    <row r="15" spans="1:8" x14ac:dyDescent="0.25">
      <c r="A15" s="14"/>
      <c r="B15" s="15" t="s">
        <v>38</v>
      </c>
      <c r="C15" s="16" t="s">
        <v>39</v>
      </c>
      <c r="D15" s="16" t="s">
        <v>40</v>
      </c>
      <c r="E15" s="17">
        <v>367000</v>
      </c>
      <c r="F15" s="17">
        <v>91724310</v>
      </c>
      <c r="G15" s="18">
        <f t="shared" si="0"/>
        <v>6.0822147706649579E-3</v>
      </c>
      <c r="H15" s="19"/>
    </row>
    <row r="16" spans="1:8" x14ac:dyDescent="0.25">
      <c r="A16" s="14"/>
      <c r="B16" s="15" t="s">
        <v>41</v>
      </c>
      <c r="C16" s="16" t="s">
        <v>42</v>
      </c>
      <c r="D16" s="16" t="s">
        <v>19</v>
      </c>
      <c r="E16" s="17">
        <v>516650</v>
      </c>
      <c r="F16" s="17">
        <v>160187332.5</v>
      </c>
      <c r="G16" s="18">
        <f t="shared" si="0"/>
        <v>1.0621979710775898E-2</v>
      </c>
      <c r="H16" s="19"/>
    </row>
    <row r="17" spans="1:8" x14ac:dyDescent="0.25">
      <c r="A17" s="14"/>
      <c r="B17" s="15" t="s">
        <v>43</v>
      </c>
      <c r="C17" s="16" t="s">
        <v>44</v>
      </c>
      <c r="D17" s="16" t="s">
        <v>45</v>
      </c>
      <c r="E17" s="17">
        <v>96617</v>
      </c>
      <c r="F17" s="17">
        <v>226286675.69999999</v>
      </c>
      <c r="G17" s="18">
        <f t="shared" si="0"/>
        <v>1.5005009700778466E-2</v>
      </c>
      <c r="H17" s="19"/>
    </row>
    <row r="18" spans="1:8" x14ac:dyDescent="0.25">
      <c r="A18" s="14"/>
      <c r="B18" s="15" t="s">
        <v>46</v>
      </c>
      <c r="C18" s="16" t="s">
        <v>47</v>
      </c>
      <c r="D18" s="16" t="s">
        <v>48</v>
      </c>
      <c r="E18" s="17">
        <v>218440</v>
      </c>
      <c r="F18" s="17">
        <v>136448546</v>
      </c>
      <c r="G18" s="18">
        <f t="shared" si="0"/>
        <v>9.0478670476448059E-3</v>
      </c>
      <c r="H18" s="19"/>
    </row>
    <row r="19" spans="1:8" x14ac:dyDescent="0.25">
      <c r="A19" s="14"/>
      <c r="B19" s="15" t="s">
        <v>49</v>
      </c>
      <c r="C19" s="16" t="s">
        <v>50</v>
      </c>
      <c r="D19" s="16" t="s">
        <v>40</v>
      </c>
      <c r="E19" s="17">
        <v>587563</v>
      </c>
      <c r="F19" s="17">
        <v>1131058775</v>
      </c>
      <c r="G19" s="18">
        <f t="shared" si="0"/>
        <v>7.5000208644744382E-2</v>
      </c>
      <c r="H19" s="19"/>
    </row>
    <row r="20" spans="1:8" x14ac:dyDescent="0.25">
      <c r="A20" s="14"/>
      <c r="B20" s="15" t="s">
        <v>51</v>
      </c>
      <c r="C20" s="16" t="s">
        <v>52</v>
      </c>
      <c r="D20" s="16" t="s">
        <v>53</v>
      </c>
      <c r="E20" s="17">
        <v>77805</v>
      </c>
      <c r="F20" s="17">
        <v>142562101.5</v>
      </c>
      <c r="G20" s="18">
        <f t="shared" si="0"/>
        <v>9.4532552981901642E-3</v>
      </c>
      <c r="H20" s="19"/>
    </row>
    <row r="21" spans="1:8" x14ac:dyDescent="0.25">
      <c r="A21" s="14"/>
      <c r="B21" s="15" t="s">
        <v>54</v>
      </c>
      <c r="C21" s="16" t="s">
        <v>55</v>
      </c>
      <c r="D21" s="16" t="s">
        <v>53</v>
      </c>
      <c r="E21" s="17">
        <v>90690</v>
      </c>
      <c r="F21" s="17">
        <v>140578569</v>
      </c>
      <c r="G21" s="18">
        <f t="shared" si="0"/>
        <v>9.3217277819886892E-3</v>
      </c>
      <c r="H21" s="19"/>
    </row>
    <row r="22" spans="1:8" x14ac:dyDescent="0.25">
      <c r="A22" s="14"/>
      <c r="B22" s="15" t="s">
        <v>56</v>
      </c>
      <c r="C22" s="16" t="s">
        <v>57</v>
      </c>
      <c r="D22" s="16" t="s">
        <v>40</v>
      </c>
      <c r="E22" s="17">
        <v>601950</v>
      </c>
      <c r="F22" s="17">
        <v>474727867.5</v>
      </c>
      <c r="G22" s="18">
        <f t="shared" si="0"/>
        <v>3.1479079512887885E-2</v>
      </c>
      <c r="H22" s="19"/>
    </row>
    <row r="23" spans="1:8" x14ac:dyDescent="0.25">
      <c r="A23" s="14"/>
      <c r="B23" s="15" t="s">
        <v>58</v>
      </c>
      <c r="C23" s="16" t="s">
        <v>59</v>
      </c>
      <c r="D23" s="16" t="s">
        <v>60</v>
      </c>
      <c r="E23" s="17">
        <v>7790</v>
      </c>
      <c r="F23" s="17">
        <v>43366930</v>
      </c>
      <c r="G23" s="18">
        <f t="shared" si="0"/>
        <v>2.8756496745998231E-3</v>
      </c>
      <c r="H23" s="19"/>
    </row>
    <row r="24" spans="1:8" x14ac:dyDescent="0.25">
      <c r="A24" s="14"/>
      <c r="B24" s="15" t="s">
        <v>61</v>
      </c>
      <c r="C24" s="16" t="s">
        <v>62</v>
      </c>
      <c r="D24" s="16" t="s">
        <v>63</v>
      </c>
      <c r="E24" s="17">
        <v>28250</v>
      </c>
      <c r="F24" s="17">
        <v>126783175</v>
      </c>
      <c r="G24" s="18">
        <f t="shared" si="0"/>
        <v>8.4069588493693795E-3</v>
      </c>
      <c r="H24" s="19"/>
    </row>
    <row r="25" spans="1:8" x14ac:dyDescent="0.25">
      <c r="A25" s="14"/>
      <c r="B25" s="15" t="s">
        <v>64</v>
      </c>
      <c r="C25" s="16" t="s">
        <v>65</v>
      </c>
      <c r="D25" s="16" t="s">
        <v>25</v>
      </c>
      <c r="E25" s="17">
        <v>30000</v>
      </c>
      <c r="F25" s="17">
        <v>7245000</v>
      </c>
      <c r="G25" s="18">
        <f t="shared" si="0"/>
        <v>4.8041403651297702E-4</v>
      </c>
      <c r="H25" s="19"/>
    </row>
    <row r="26" spans="1:8" x14ac:dyDescent="0.25">
      <c r="A26" s="14"/>
      <c r="B26" s="15" t="s">
        <v>66</v>
      </c>
      <c r="C26" s="16" t="s">
        <v>67</v>
      </c>
      <c r="D26" s="16" t="s">
        <v>68</v>
      </c>
      <c r="E26" s="17">
        <v>912350</v>
      </c>
      <c r="F26" s="17">
        <v>127801988</v>
      </c>
      <c r="G26" s="18">
        <f t="shared" si="0"/>
        <v>8.4745160703192622E-3</v>
      </c>
      <c r="H26" s="19"/>
    </row>
    <row r="27" spans="1:8" x14ac:dyDescent="0.25">
      <c r="A27" s="14"/>
      <c r="B27" s="15" t="s">
        <v>69</v>
      </c>
      <c r="C27" s="16" t="s">
        <v>70</v>
      </c>
      <c r="D27" s="16" t="s">
        <v>53</v>
      </c>
      <c r="E27" s="17">
        <v>9825</v>
      </c>
      <c r="F27" s="17">
        <v>11631817.5</v>
      </c>
      <c r="G27" s="18">
        <f t="shared" si="0"/>
        <v>7.7130274632950793E-4</v>
      </c>
      <c r="H27" s="19"/>
    </row>
    <row r="28" spans="1:8" x14ac:dyDescent="0.25">
      <c r="A28" s="14"/>
      <c r="B28" s="15" t="s">
        <v>71</v>
      </c>
      <c r="C28" s="16" t="s">
        <v>72</v>
      </c>
      <c r="D28" s="16" t="s">
        <v>40</v>
      </c>
      <c r="E28" s="17">
        <v>708816</v>
      </c>
      <c r="F28" s="17">
        <v>1011480432</v>
      </c>
      <c r="G28" s="18">
        <f t="shared" si="0"/>
        <v>6.7071000302416806E-2</v>
      </c>
      <c r="H28" s="19"/>
    </row>
    <row r="29" spans="1:8" x14ac:dyDescent="0.25">
      <c r="A29" s="14"/>
      <c r="B29" s="15" t="s">
        <v>73</v>
      </c>
      <c r="C29" s="16" t="s">
        <v>74</v>
      </c>
      <c r="D29" s="16" t="s">
        <v>75</v>
      </c>
      <c r="E29" s="17">
        <v>51500</v>
      </c>
      <c r="F29" s="17">
        <v>84542400</v>
      </c>
      <c r="G29" s="18">
        <f t="shared" si="0"/>
        <v>5.6059842153891939E-3</v>
      </c>
      <c r="H29" s="19"/>
    </row>
    <row r="30" spans="1:8" x14ac:dyDescent="0.25">
      <c r="A30" s="14"/>
      <c r="B30" s="15" t="s">
        <v>76</v>
      </c>
      <c r="C30" s="16" t="s">
        <v>77</v>
      </c>
      <c r="D30" s="16" t="s">
        <v>78</v>
      </c>
      <c r="E30" s="17">
        <v>70098</v>
      </c>
      <c r="F30" s="17">
        <v>205303022.40000001</v>
      </c>
      <c r="G30" s="18">
        <f t="shared" si="0"/>
        <v>1.3613589192477314E-2</v>
      </c>
      <c r="H30" s="19"/>
    </row>
    <row r="31" spans="1:8" x14ac:dyDescent="0.25">
      <c r="A31" s="14"/>
      <c r="B31" s="15" t="s">
        <v>79</v>
      </c>
      <c r="C31" s="16" t="s">
        <v>80</v>
      </c>
      <c r="D31" s="16" t="s">
        <v>37</v>
      </c>
      <c r="E31" s="17">
        <v>99350</v>
      </c>
      <c r="F31" s="17">
        <v>148250070</v>
      </c>
      <c r="G31" s="18">
        <f t="shared" si="0"/>
        <v>9.8304229871678944E-3</v>
      </c>
      <c r="H31" s="19"/>
    </row>
    <row r="32" spans="1:8" x14ac:dyDescent="0.25">
      <c r="A32" s="14"/>
      <c r="B32" s="15" t="s">
        <v>81</v>
      </c>
      <c r="C32" s="16" t="s">
        <v>82</v>
      </c>
      <c r="D32" s="16" t="s">
        <v>16</v>
      </c>
      <c r="E32" s="17">
        <v>328934</v>
      </c>
      <c r="F32" s="17">
        <v>134270858.80000001</v>
      </c>
      <c r="G32" s="18">
        <f t="shared" si="0"/>
        <v>8.903465184564802E-3</v>
      </c>
      <c r="H32" s="19"/>
    </row>
    <row r="33" spans="1:8" x14ac:dyDescent="0.25">
      <c r="A33" s="14"/>
      <c r="B33" s="15" t="s">
        <v>83</v>
      </c>
      <c r="C33" s="16" t="s">
        <v>84</v>
      </c>
      <c r="D33" s="16" t="s">
        <v>85</v>
      </c>
      <c r="E33" s="17">
        <v>81810</v>
      </c>
      <c r="F33" s="17">
        <v>144460098</v>
      </c>
      <c r="G33" s="18">
        <f t="shared" si="0"/>
        <v>9.5791109448226698E-3</v>
      </c>
      <c r="H33" s="19"/>
    </row>
    <row r="34" spans="1:8" x14ac:dyDescent="0.25">
      <c r="A34" s="14"/>
      <c r="B34" s="15" t="s">
        <v>86</v>
      </c>
      <c r="C34" s="16" t="s">
        <v>87</v>
      </c>
      <c r="D34" s="16" t="s">
        <v>88</v>
      </c>
      <c r="E34" s="17">
        <v>929500</v>
      </c>
      <c r="F34" s="17">
        <v>175759155</v>
      </c>
      <c r="G34" s="18">
        <f t="shared" si="0"/>
        <v>1.1654543148055209E-2</v>
      </c>
      <c r="H34" s="19"/>
    </row>
    <row r="35" spans="1:8" x14ac:dyDescent="0.25">
      <c r="A35" s="14"/>
      <c r="B35" s="15" t="s">
        <v>89</v>
      </c>
      <c r="C35" s="16" t="s">
        <v>90</v>
      </c>
      <c r="D35" s="16" t="s">
        <v>37</v>
      </c>
      <c r="E35" s="17">
        <v>450000</v>
      </c>
      <c r="F35" s="17">
        <v>183330000</v>
      </c>
      <c r="G35" s="18">
        <f t="shared" si="0"/>
        <v>1.215656388045881E-2</v>
      </c>
      <c r="H35" s="19"/>
    </row>
    <row r="36" spans="1:8" x14ac:dyDescent="0.25">
      <c r="A36" s="14"/>
      <c r="B36" s="15" t="s">
        <v>91</v>
      </c>
      <c r="C36" s="16" t="s">
        <v>92</v>
      </c>
      <c r="D36" s="16" t="s">
        <v>93</v>
      </c>
      <c r="E36" s="17">
        <v>878220</v>
      </c>
      <c r="F36" s="17">
        <v>373946076</v>
      </c>
      <c r="G36" s="18">
        <f t="shared" si="0"/>
        <v>2.4796265536141955E-2</v>
      </c>
      <c r="H36" s="19"/>
    </row>
    <row r="37" spans="1:8" x14ac:dyDescent="0.25">
      <c r="A37" s="14"/>
      <c r="B37" s="15" t="s">
        <v>94</v>
      </c>
      <c r="C37" s="16" t="s">
        <v>95</v>
      </c>
      <c r="D37" s="16" t="s">
        <v>96</v>
      </c>
      <c r="E37" s="17">
        <v>78050</v>
      </c>
      <c r="F37" s="17">
        <v>50283712.5</v>
      </c>
      <c r="G37" s="18">
        <f t="shared" si="0"/>
        <v>3.3342996953737805E-3</v>
      </c>
      <c r="H37" s="19"/>
    </row>
    <row r="38" spans="1:8" x14ac:dyDescent="0.25">
      <c r="A38" s="14"/>
      <c r="B38" s="15" t="s">
        <v>97</v>
      </c>
      <c r="C38" s="16" t="s">
        <v>98</v>
      </c>
      <c r="D38" s="16" t="s">
        <v>60</v>
      </c>
      <c r="E38" s="17">
        <v>33955</v>
      </c>
      <c r="F38" s="17">
        <v>129959367</v>
      </c>
      <c r="G38" s="18">
        <f t="shared" si="0"/>
        <v>8.6175713020208936E-3</v>
      </c>
      <c r="H38" s="19"/>
    </row>
    <row r="39" spans="1:8" x14ac:dyDescent="0.25">
      <c r="A39" s="14"/>
      <c r="B39" s="15" t="s">
        <v>99</v>
      </c>
      <c r="C39" s="16" t="s">
        <v>100</v>
      </c>
      <c r="D39" s="16" t="s">
        <v>101</v>
      </c>
      <c r="E39" s="17">
        <v>24000</v>
      </c>
      <c r="F39" s="17">
        <v>38424000</v>
      </c>
      <c r="G39" s="18">
        <f t="shared" si="0"/>
        <v>2.5478852917839379E-3</v>
      </c>
      <c r="H39" s="19"/>
    </row>
    <row r="40" spans="1:8" x14ac:dyDescent="0.25">
      <c r="A40" s="14"/>
      <c r="B40" s="15" t="s">
        <v>102</v>
      </c>
      <c r="C40" s="16" t="s">
        <v>103</v>
      </c>
      <c r="D40" s="16" t="s">
        <v>104</v>
      </c>
      <c r="E40" s="17">
        <v>24620</v>
      </c>
      <c r="F40" s="17">
        <v>28701996</v>
      </c>
      <c r="G40" s="18">
        <f t="shared" si="0"/>
        <v>1.9032217742359311E-3</v>
      </c>
      <c r="H40" s="19"/>
    </row>
    <row r="41" spans="1:8" outlineLevel="1" x14ac:dyDescent="0.25">
      <c r="A41" s="14"/>
      <c r="B41" s="15" t="s">
        <v>105</v>
      </c>
      <c r="C41" s="16" t="s">
        <v>106</v>
      </c>
      <c r="D41" s="16" t="s">
        <v>107</v>
      </c>
      <c r="E41" s="17">
        <v>17550</v>
      </c>
      <c r="F41" s="17">
        <v>73708245</v>
      </c>
      <c r="G41" s="18">
        <f t="shared" si="0"/>
        <v>4.8875742587629334E-3</v>
      </c>
      <c r="H41" s="20"/>
    </row>
    <row r="42" spans="1:8" outlineLevel="1" x14ac:dyDescent="0.25">
      <c r="A42" s="14"/>
      <c r="B42" s="15" t="s">
        <v>108</v>
      </c>
      <c r="C42" s="16" t="s">
        <v>109</v>
      </c>
      <c r="D42" s="16" t="s">
        <v>110</v>
      </c>
      <c r="E42" s="17">
        <v>130000</v>
      </c>
      <c r="F42" s="17">
        <v>92358500</v>
      </c>
      <c r="G42" s="18">
        <f t="shared" si="0"/>
        <v>6.1242677420681553E-3</v>
      </c>
      <c r="H42" s="20"/>
    </row>
    <row r="43" spans="1:8" outlineLevel="1" x14ac:dyDescent="0.25">
      <c r="A43" s="14"/>
      <c r="B43" s="15" t="s">
        <v>111</v>
      </c>
      <c r="C43" s="16" t="s">
        <v>112</v>
      </c>
      <c r="D43" s="16" t="s">
        <v>22</v>
      </c>
      <c r="E43" s="17">
        <v>6814</v>
      </c>
      <c r="F43" s="17">
        <v>16886114.100000001</v>
      </c>
      <c r="G43" s="18">
        <f t="shared" si="0"/>
        <v>1.1197137661559278E-3</v>
      </c>
      <c r="H43" s="20"/>
    </row>
    <row r="44" spans="1:8" outlineLevel="1" x14ac:dyDescent="0.25">
      <c r="A44" s="14"/>
      <c r="B44" s="15" t="s">
        <v>113</v>
      </c>
      <c r="C44" s="16" t="s">
        <v>114</v>
      </c>
      <c r="D44" s="16" t="s">
        <v>115</v>
      </c>
      <c r="E44" s="17">
        <v>251250</v>
      </c>
      <c r="F44" s="17">
        <v>131240437.5</v>
      </c>
      <c r="G44" s="18">
        <f t="shared" si="0"/>
        <v>8.7025187485305841E-3</v>
      </c>
      <c r="H44" s="20"/>
    </row>
    <row r="45" spans="1:8" outlineLevel="1" x14ac:dyDescent="0.25">
      <c r="A45" s="14"/>
      <c r="B45" s="15" t="s">
        <v>116</v>
      </c>
      <c r="C45" s="16" t="s">
        <v>117</v>
      </c>
      <c r="D45" s="16" t="s">
        <v>118</v>
      </c>
      <c r="E45" s="17">
        <v>217500</v>
      </c>
      <c r="F45" s="17">
        <v>91176000</v>
      </c>
      <c r="G45" s="18">
        <f t="shared" si="0"/>
        <v>6.0458564793798748E-3</v>
      </c>
      <c r="H45" s="20"/>
    </row>
    <row r="46" spans="1:8" outlineLevel="1" x14ac:dyDescent="0.25">
      <c r="A46" s="14"/>
      <c r="B46" s="15" t="s">
        <v>119</v>
      </c>
      <c r="C46" s="16" t="s">
        <v>120</v>
      </c>
      <c r="D46" s="16" t="s">
        <v>121</v>
      </c>
      <c r="E46" s="17">
        <v>293000</v>
      </c>
      <c r="F46" s="17">
        <v>71623850</v>
      </c>
      <c r="G46" s="18">
        <f t="shared" si="0"/>
        <v>4.7493585768253951E-3</v>
      </c>
      <c r="H46" s="20"/>
    </row>
    <row r="47" spans="1:8" outlineLevel="1" x14ac:dyDescent="0.25">
      <c r="A47" s="14"/>
      <c r="B47" s="15" t="s">
        <v>122</v>
      </c>
      <c r="C47" s="16" t="s">
        <v>123</v>
      </c>
      <c r="D47" s="16" t="s">
        <v>25</v>
      </c>
      <c r="E47" s="17">
        <v>5850</v>
      </c>
      <c r="F47" s="17">
        <v>26831025</v>
      </c>
      <c r="G47" s="18">
        <f t="shared" si="0"/>
        <v>1.7791581813706831E-3</v>
      </c>
      <c r="H47" s="20"/>
    </row>
    <row r="48" spans="1:8" outlineLevel="1" x14ac:dyDescent="0.25">
      <c r="A48" s="14"/>
      <c r="B48" s="15" t="s">
        <v>124</v>
      </c>
      <c r="C48" s="16" t="s">
        <v>125</v>
      </c>
      <c r="D48" s="16" t="s">
        <v>126</v>
      </c>
      <c r="E48" s="17">
        <v>34985</v>
      </c>
      <c r="F48" s="17">
        <v>190279916.5</v>
      </c>
      <c r="G48" s="18">
        <f t="shared" si="0"/>
        <v>1.26174110080217E-2</v>
      </c>
      <c r="H48" s="20"/>
    </row>
    <row r="49" spans="1:8" outlineLevel="1" x14ac:dyDescent="0.25">
      <c r="A49" s="14"/>
      <c r="B49" s="15" t="s">
        <v>127</v>
      </c>
      <c r="C49" s="16" t="s">
        <v>128</v>
      </c>
      <c r="D49" s="16" t="s">
        <v>129</v>
      </c>
      <c r="E49" s="17">
        <v>20000</v>
      </c>
      <c r="F49" s="17">
        <v>24722000</v>
      </c>
      <c r="G49" s="18">
        <f t="shared" si="0"/>
        <v>1.6393092906382082E-3</v>
      </c>
      <c r="H49" s="20"/>
    </row>
    <row r="50" spans="1:8" outlineLevel="1" x14ac:dyDescent="0.25">
      <c r="A50" s="14"/>
      <c r="B50" s="15" t="s">
        <v>130</v>
      </c>
      <c r="C50" s="16" t="s">
        <v>131</v>
      </c>
      <c r="D50" s="16" t="s">
        <v>40</v>
      </c>
      <c r="E50" s="17">
        <v>124737</v>
      </c>
      <c r="F50" s="17">
        <v>275431769.69999999</v>
      </c>
      <c r="G50" s="18">
        <f t="shared" si="0"/>
        <v>1.8263807904139361E-2</v>
      </c>
      <c r="H50" s="20"/>
    </row>
    <row r="51" spans="1:8" outlineLevel="1" x14ac:dyDescent="0.25">
      <c r="A51" s="14"/>
      <c r="B51" s="15" t="s">
        <v>132</v>
      </c>
      <c r="C51" s="16" t="s">
        <v>133</v>
      </c>
      <c r="D51" s="16" t="s">
        <v>40</v>
      </c>
      <c r="E51" s="17">
        <v>337110</v>
      </c>
      <c r="F51" s="17">
        <v>399475350</v>
      </c>
      <c r="G51" s="18">
        <f t="shared" si="0"/>
        <v>2.6489104952509907E-2</v>
      </c>
      <c r="H51" s="20"/>
    </row>
    <row r="52" spans="1:8" outlineLevel="1" x14ac:dyDescent="0.25">
      <c r="A52" s="14"/>
      <c r="B52" s="15" t="s">
        <v>134</v>
      </c>
      <c r="C52" s="16" t="s">
        <v>135</v>
      </c>
      <c r="D52" s="16" t="s">
        <v>136</v>
      </c>
      <c r="E52" s="17">
        <v>63170</v>
      </c>
      <c r="F52" s="17">
        <v>150862594</v>
      </c>
      <c r="G52" s="18">
        <f t="shared" si="0"/>
        <v>1.0003658763610548E-2</v>
      </c>
      <c r="H52" s="20"/>
    </row>
    <row r="53" spans="1:8" outlineLevel="1" x14ac:dyDescent="0.25">
      <c r="A53" s="14"/>
      <c r="B53" s="15" t="s">
        <v>137</v>
      </c>
      <c r="C53" s="16" t="s">
        <v>138</v>
      </c>
      <c r="D53" s="16" t="s">
        <v>139</v>
      </c>
      <c r="E53" s="17">
        <v>203500</v>
      </c>
      <c r="F53" s="17">
        <v>78225400</v>
      </c>
      <c r="G53" s="18">
        <f t="shared" si="0"/>
        <v>5.1871056137808465E-3</v>
      </c>
      <c r="H53" s="20"/>
    </row>
    <row r="54" spans="1:8" outlineLevel="1" x14ac:dyDescent="0.25">
      <c r="A54" s="14"/>
      <c r="B54" s="15" t="s">
        <v>140</v>
      </c>
      <c r="C54" s="16" t="s">
        <v>141</v>
      </c>
      <c r="D54" s="16" t="s">
        <v>142</v>
      </c>
      <c r="E54" s="17">
        <v>945000</v>
      </c>
      <c r="F54" s="17">
        <v>214363800</v>
      </c>
      <c r="G54" s="18">
        <f t="shared" si="0"/>
        <v>1.4214406962078744E-2</v>
      </c>
      <c r="H54" s="20"/>
    </row>
    <row r="55" spans="1:8" outlineLevel="1" x14ac:dyDescent="0.25">
      <c r="A55" s="14"/>
      <c r="B55" s="15" t="s">
        <v>143</v>
      </c>
      <c r="C55" s="16" t="s">
        <v>144</v>
      </c>
      <c r="D55" s="16" t="s">
        <v>145</v>
      </c>
      <c r="E55" s="17">
        <v>807200</v>
      </c>
      <c r="F55" s="17">
        <v>253541520</v>
      </c>
      <c r="G55" s="18">
        <f t="shared" si="0"/>
        <v>1.6812271227996646E-2</v>
      </c>
      <c r="H55" s="20"/>
    </row>
    <row r="56" spans="1:8" outlineLevel="1" x14ac:dyDescent="0.25">
      <c r="A56" s="14"/>
      <c r="B56" s="15" t="s">
        <v>146</v>
      </c>
      <c r="C56" s="16" t="s">
        <v>147</v>
      </c>
      <c r="D56" s="16" t="s">
        <v>148</v>
      </c>
      <c r="E56" s="17">
        <v>74500</v>
      </c>
      <c r="F56" s="17">
        <v>50235350</v>
      </c>
      <c r="G56" s="18">
        <f t="shared" si="0"/>
        <v>3.3310927907718676E-3</v>
      </c>
      <c r="H56" s="20"/>
    </row>
    <row r="57" spans="1:8" outlineLevel="1" x14ac:dyDescent="0.25">
      <c r="A57" s="14"/>
      <c r="B57" s="15" t="s">
        <v>149</v>
      </c>
      <c r="C57" s="16" t="s">
        <v>150</v>
      </c>
      <c r="D57" s="16" t="s">
        <v>151</v>
      </c>
      <c r="E57" s="17">
        <v>40815</v>
      </c>
      <c r="F57" s="17">
        <v>137942455.5</v>
      </c>
      <c r="G57" s="18">
        <f t="shared" si="0"/>
        <v>9.1469277920312921E-3</v>
      </c>
      <c r="H57" s="20"/>
    </row>
    <row r="58" spans="1:8" outlineLevel="1" x14ac:dyDescent="0.25">
      <c r="A58" s="14"/>
      <c r="B58" s="15" t="s">
        <v>152</v>
      </c>
      <c r="C58" s="16" t="s">
        <v>153</v>
      </c>
      <c r="D58" s="16" t="s">
        <v>37</v>
      </c>
      <c r="E58" s="17">
        <v>37720</v>
      </c>
      <c r="F58" s="17">
        <v>325693340</v>
      </c>
      <c r="G58" s="18">
        <f t="shared" si="0"/>
        <v>2.159663935607915E-2</v>
      </c>
      <c r="H58" s="20"/>
    </row>
    <row r="59" spans="1:8" outlineLevel="1" x14ac:dyDescent="0.25">
      <c r="A59" s="14"/>
      <c r="B59" s="15" t="s">
        <v>154</v>
      </c>
      <c r="C59" s="16" t="s">
        <v>155</v>
      </c>
      <c r="D59" s="16" t="s">
        <v>53</v>
      </c>
      <c r="E59" s="17">
        <v>92131</v>
      </c>
      <c r="F59" s="17">
        <v>193069723.59999999</v>
      </c>
      <c r="G59" s="18">
        <f t="shared" si="0"/>
        <v>1.2802402380002867E-2</v>
      </c>
      <c r="H59" s="20"/>
    </row>
    <row r="60" spans="1:8" outlineLevel="1" x14ac:dyDescent="0.25">
      <c r="A60" s="14"/>
      <c r="B60" s="15" t="s">
        <v>156</v>
      </c>
      <c r="C60" s="16" t="s">
        <v>157</v>
      </c>
      <c r="D60" s="16" t="s">
        <v>158</v>
      </c>
      <c r="E60" s="17">
        <v>2342</v>
      </c>
      <c r="F60" s="17">
        <v>70224870</v>
      </c>
      <c r="G60" s="18">
        <f t="shared" si="0"/>
        <v>4.6565925825119477E-3</v>
      </c>
      <c r="H60" s="20"/>
    </row>
    <row r="61" spans="1:8" outlineLevel="1" x14ac:dyDescent="0.25">
      <c r="A61" s="14"/>
      <c r="B61" s="15" t="s">
        <v>159</v>
      </c>
      <c r="C61" s="16" t="s">
        <v>160</v>
      </c>
      <c r="D61" s="16" t="s">
        <v>37</v>
      </c>
      <c r="E61" s="17">
        <v>800000</v>
      </c>
      <c r="F61" s="17">
        <v>97600000</v>
      </c>
      <c r="G61" s="18">
        <f t="shared" si="0"/>
        <v>6.4718302227283033E-3</v>
      </c>
      <c r="H61" s="20"/>
    </row>
    <row r="62" spans="1:8" outlineLevel="1" x14ac:dyDescent="0.25">
      <c r="A62" s="14"/>
      <c r="B62" s="15" t="s">
        <v>161</v>
      </c>
      <c r="C62" s="16" t="s">
        <v>162</v>
      </c>
      <c r="D62" s="16" t="s">
        <v>16</v>
      </c>
      <c r="E62" s="17">
        <v>291482</v>
      </c>
      <c r="F62" s="17">
        <v>543468189</v>
      </c>
      <c r="G62" s="18">
        <f t="shared" si="0"/>
        <v>3.6037232076451001E-2</v>
      </c>
      <c r="H62" s="20"/>
    </row>
    <row r="63" spans="1:8" outlineLevel="1" x14ac:dyDescent="0.25">
      <c r="A63" s="14"/>
      <c r="B63" s="15" t="s">
        <v>163</v>
      </c>
      <c r="C63" s="16" t="s">
        <v>164</v>
      </c>
      <c r="D63" s="16" t="s">
        <v>165</v>
      </c>
      <c r="E63" s="17">
        <v>11000</v>
      </c>
      <c r="F63" s="17">
        <v>76747000</v>
      </c>
      <c r="G63" s="18">
        <f t="shared" si="0"/>
        <v>5.0890733002431259E-3</v>
      </c>
      <c r="H63" s="20"/>
    </row>
    <row r="64" spans="1:8" outlineLevel="1" x14ac:dyDescent="0.25">
      <c r="A64" s="14"/>
      <c r="B64" s="15" t="s">
        <v>166</v>
      </c>
      <c r="C64" s="16" t="s">
        <v>167</v>
      </c>
      <c r="D64" s="16" t="s">
        <v>168</v>
      </c>
      <c r="E64" s="17">
        <v>113625</v>
      </c>
      <c r="F64" s="17">
        <v>392426662.5</v>
      </c>
      <c r="G64" s="18">
        <f t="shared" si="0"/>
        <v>2.6021708346023562E-2</v>
      </c>
      <c r="H64" s="20"/>
    </row>
    <row r="65" spans="1:8" outlineLevel="1" x14ac:dyDescent="0.25">
      <c r="A65" s="14"/>
      <c r="B65" s="15" t="s">
        <v>169</v>
      </c>
      <c r="C65" s="16" t="s">
        <v>170</v>
      </c>
      <c r="D65" s="16" t="s">
        <v>40</v>
      </c>
      <c r="E65" s="17">
        <v>1067500</v>
      </c>
      <c r="F65" s="17">
        <v>104027875</v>
      </c>
      <c r="G65" s="18">
        <f t="shared" si="0"/>
        <v>6.8980609163032999E-3</v>
      </c>
      <c r="H65" s="20"/>
    </row>
    <row r="66" spans="1:8" outlineLevel="1" x14ac:dyDescent="0.25">
      <c r="A66" s="14"/>
      <c r="B66" s="15" t="s">
        <v>171</v>
      </c>
      <c r="C66" s="16" t="s">
        <v>172</v>
      </c>
      <c r="D66" s="16" t="s">
        <v>173</v>
      </c>
      <c r="E66" s="17">
        <v>19550</v>
      </c>
      <c r="F66" s="17">
        <v>227581550</v>
      </c>
      <c r="G66" s="18">
        <f t="shared" si="0"/>
        <v>1.5090872473620415E-2</v>
      </c>
      <c r="H66" s="20"/>
    </row>
    <row r="67" spans="1:8" outlineLevel="1" x14ac:dyDescent="0.25">
      <c r="A67" s="14"/>
      <c r="B67" s="15" t="s">
        <v>174</v>
      </c>
      <c r="C67" s="16" t="s">
        <v>175</v>
      </c>
      <c r="D67" s="16" t="s">
        <v>40</v>
      </c>
      <c r="E67" s="17">
        <v>1471102</v>
      </c>
      <c r="F67" s="17">
        <v>54519040.119999997</v>
      </c>
      <c r="G67" s="18">
        <f t="shared" si="0"/>
        <v>3.6151431512577137E-3</v>
      </c>
      <c r="H67" s="20"/>
    </row>
    <row r="68" spans="1:8" outlineLevel="1" x14ac:dyDescent="0.25">
      <c r="A68" s="14"/>
      <c r="B68" s="15" t="s">
        <v>176</v>
      </c>
      <c r="C68" s="16" t="s">
        <v>177</v>
      </c>
      <c r="D68" s="16" t="s">
        <v>60</v>
      </c>
      <c r="E68" s="17">
        <v>27350</v>
      </c>
      <c r="F68" s="17">
        <v>73079200</v>
      </c>
      <c r="G68" s="18">
        <f t="shared" si="0"/>
        <v>4.8458624509508837E-3</v>
      </c>
      <c r="H68" s="20"/>
    </row>
    <row r="69" spans="1:8" outlineLevel="1" x14ac:dyDescent="0.25">
      <c r="A69" s="14"/>
      <c r="B69" s="15" t="s">
        <v>178</v>
      </c>
      <c r="C69" s="16" t="s">
        <v>179</v>
      </c>
      <c r="D69" s="16" t="s">
        <v>180</v>
      </c>
      <c r="E69" s="17">
        <v>1500</v>
      </c>
      <c r="F69" s="17">
        <v>577950</v>
      </c>
      <c r="G69" s="18">
        <f t="shared" si="0"/>
        <v>3.8323711856821955E-5</v>
      </c>
      <c r="H69" s="20"/>
    </row>
    <row r="70" spans="1:8" outlineLevel="1" x14ac:dyDescent="0.25">
      <c r="A70" s="14"/>
      <c r="B70" s="15" t="s">
        <v>181</v>
      </c>
      <c r="C70" s="16" t="s">
        <v>182</v>
      </c>
      <c r="D70" s="16" t="s">
        <v>40</v>
      </c>
      <c r="E70" s="17">
        <v>274500</v>
      </c>
      <c r="F70" s="17">
        <v>155312100</v>
      </c>
      <c r="G70" s="18">
        <f t="shared" si="0"/>
        <v>1.0298704331305333E-2</v>
      </c>
      <c r="H70" s="20"/>
    </row>
    <row r="71" spans="1:8" outlineLevel="1" x14ac:dyDescent="0.25">
      <c r="A71" s="14"/>
      <c r="B71" s="15" t="s">
        <v>183</v>
      </c>
      <c r="C71" s="16" t="s">
        <v>184</v>
      </c>
      <c r="D71" s="16" t="s">
        <v>185</v>
      </c>
      <c r="E71" s="17">
        <v>12011</v>
      </c>
      <c r="F71" s="17">
        <v>147218827</v>
      </c>
      <c r="G71" s="18">
        <f t="shared" ref="G71:G90" si="1">+F71/$F$109</f>
        <v>9.7620415362009178E-3</v>
      </c>
      <c r="H71" s="20"/>
    </row>
    <row r="72" spans="1:8" x14ac:dyDescent="0.25">
      <c r="A72" s="14"/>
      <c r="B72" s="15" t="s">
        <v>186</v>
      </c>
      <c r="C72" s="16" t="s">
        <v>187</v>
      </c>
      <c r="D72" s="16" t="s">
        <v>188</v>
      </c>
      <c r="E72" s="17">
        <v>10000</v>
      </c>
      <c r="F72" s="17">
        <v>36402000</v>
      </c>
      <c r="G72" s="18">
        <f t="shared" si="1"/>
        <v>2.4138070058171688E-3</v>
      </c>
      <c r="H72" s="20"/>
    </row>
    <row r="73" spans="1:8" x14ac:dyDescent="0.25">
      <c r="A73" s="14"/>
      <c r="B73" s="15" t="s">
        <v>189</v>
      </c>
      <c r="C73" s="16" t="s">
        <v>190</v>
      </c>
      <c r="D73" s="16" t="s">
        <v>191</v>
      </c>
      <c r="E73" s="17">
        <v>20000</v>
      </c>
      <c r="F73" s="17">
        <v>60178000</v>
      </c>
      <c r="G73" s="18">
        <f t="shared" si="1"/>
        <v>3.9903872863047522E-3</v>
      </c>
      <c r="H73" s="20"/>
    </row>
    <row r="74" spans="1:8" x14ac:dyDescent="0.25">
      <c r="A74" s="14"/>
      <c r="B74" s="15" t="s">
        <v>192</v>
      </c>
      <c r="C74" s="16" t="s">
        <v>193</v>
      </c>
      <c r="D74" s="16" t="s">
        <v>194</v>
      </c>
      <c r="E74" s="17">
        <v>9850</v>
      </c>
      <c r="F74" s="17">
        <v>69634575</v>
      </c>
      <c r="G74" s="18">
        <f t="shared" si="1"/>
        <v>4.6174502769655811E-3</v>
      </c>
      <c r="H74" s="20"/>
    </row>
    <row r="75" spans="1:8" x14ac:dyDescent="0.25">
      <c r="A75" s="14"/>
      <c r="B75" s="15" t="s">
        <v>195</v>
      </c>
      <c r="C75" s="16" t="s">
        <v>196</v>
      </c>
      <c r="D75" s="16" t="s">
        <v>168</v>
      </c>
      <c r="E75" s="17">
        <v>64400</v>
      </c>
      <c r="F75" s="17">
        <v>96793200</v>
      </c>
      <c r="G75" s="18">
        <f t="shared" si="1"/>
        <v>6.4183315278133731E-3</v>
      </c>
      <c r="H75" s="20"/>
    </row>
    <row r="76" spans="1:8" x14ac:dyDescent="0.25">
      <c r="A76" s="14"/>
      <c r="B76" s="15" t="s">
        <v>197</v>
      </c>
      <c r="C76" s="16" t="s">
        <v>198</v>
      </c>
      <c r="D76" s="16" t="s">
        <v>53</v>
      </c>
      <c r="E76" s="17">
        <v>22750</v>
      </c>
      <c r="F76" s="17">
        <v>75575500</v>
      </c>
      <c r="G76" s="18">
        <f t="shared" si="1"/>
        <v>5.0113914446496197E-3</v>
      </c>
      <c r="H76" s="20"/>
    </row>
    <row r="77" spans="1:8" x14ac:dyDescent="0.25">
      <c r="A77" s="14"/>
      <c r="B77" s="15" t="s">
        <v>199</v>
      </c>
      <c r="C77" s="16" t="s">
        <v>200</v>
      </c>
      <c r="D77" s="16" t="s">
        <v>40</v>
      </c>
      <c r="E77" s="17">
        <v>2130190</v>
      </c>
      <c r="F77" s="17">
        <v>66142399.5</v>
      </c>
      <c r="G77" s="18">
        <f t="shared" si="1"/>
        <v>4.3858850418839078E-3</v>
      </c>
      <c r="H77" s="20"/>
    </row>
    <row r="78" spans="1:8" x14ac:dyDescent="0.25">
      <c r="B78" s="15" t="s">
        <v>201</v>
      </c>
      <c r="C78" s="16" t="s">
        <v>202</v>
      </c>
      <c r="D78" s="16" t="s">
        <v>37</v>
      </c>
      <c r="E78" s="17">
        <v>382000</v>
      </c>
      <c r="F78" s="17">
        <v>233669400</v>
      </c>
      <c r="G78" s="18">
        <f t="shared" si="1"/>
        <v>1.5494556199249887E-2</v>
      </c>
      <c r="H78" s="20"/>
    </row>
    <row r="79" spans="1:8" x14ac:dyDescent="0.25">
      <c r="B79" s="15" t="s">
        <v>203</v>
      </c>
      <c r="C79" s="16" t="s">
        <v>204</v>
      </c>
      <c r="D79" s="16" t="s">
        <v>139</v>
      </c>
      <c r="E79" s="17">
        <v>934550</v>
      </c>
      <c r="F79" s="17">
        <v>331344702.5</v>
      </c>
      <c r="G79" s="18">
        <f t="shared" si="1"/>
        <v>2.1971379710864943E-2</v>
      </c>
      <c r="H79" s="20"/>
    </row>
    <row r="80" spans="1:8" x14ac:dyDescent="0.25">
      <c r="B80" s="15" t="s">
        <v>205</v>
      </c>
      <c r="C80" s="16" t="s">
        <v>206</v>
      </c>
      <c r="D80" s="16" t="s">
        <v>207</v>
      </c>
      <c r="E80" s="17">
        <v>299260</v>
      </c>
      <c r="F80" s="17">
        <v>92007487</v>
      </c>
      <c r="G80" s="18">
        <f t="shared" si="1"/>
        <v>6.100992162744687E-3</v>
      </c>
      <c r="H80" s="20"/>
    </row>
    <row r="81" spans="1:8" x14ac:dyDescent="0.25">
      <c r="B81" s="15" t="s">
        <v>208</v>
      </c>
      <c r="C81" s="16" t="s">
        <v>209</v>
      </c>
      <c r="D81" s="16" t="s">
        <v>210</v>
      </c>
      <c r="E81" s="17">
        <v>385500</v>
      </c>
      <c r="F81" s="17">
        <v>89636460</v>
      </c>
      <c r="G81" s="18">
        <f t="shared" si="1"/>
        <v>5.943769988589925E-3</v>
      </c>
      <c r="H81" s="20"/>
    </row>
    <row r="82" spans="1:8" x14ac:dyDescent="0.25">
      <c r="A82" s="21" t="s">
        <v>211</v>
      </c>
      <c r="B82" s="15" t="s">
        <v>212</v>
      </c>
      <c r="C82" s="16" t="s">
        <v>213</v>
      </c>
      <c r="D82" s="16" t="s">
        <v>214</v>
      </c>
      <c r="E82" s="17">
        <v>2073171</v>
      </c>
      <c r="F82" s="17">
        <v>276291499.17000002</v>
      </c>
      <c r="G82" s="18">
        <f t="shared" si="1"/>
        <v>1.8320816338230718E-2</v>
      </c>
      <c r="H82" s="20"/>
    </row>
    <row r="83" spans="1:8" x14ac:dyDescent="0.25">
      <c r="B83" s="15" t="s">
        <v>215</v>
      </c>
      <c r="C83" s="16" t="s">
        <v>216</v>
      </c>
      <c r="D83" s="16" t="s">
        <v>85</v>
      </c>
      <c r="E83" s="17">
        <v>189175</v>
      </c>
      <c r="F83" s="17">
        <v>140689447.5</v>
      </c>
      <c r="G83" s="18">
        <f t="shared" si="1"/>
        <v>9.3290801060394151E-3</v>
      </c>
      <c r="H83" s="20"/>
    </row>
    <row r="84" spans="1:8" x14ac:dyDescent="0.25">
      <c r="B84" s="15" t="s">
        <v>217</v>
      </c>
      <c r="C84" s="16" t="s">
        <v>218</v>
      </c>
      <c r="D84" s="16" t="s">
        <v>219</v>
      </c>
      <c r="E84" s="17">
        <v>670000</v>
      </c>
      <c r="F84" s="17">
        <v>57479300</v>
      </c>
      <c r="G84" s="18">
        <f t="shared" si="1"/>
        <v>3.8114372020621613E-3</v>
      </c>
      <c r="H84" s="20"/>
    </row>
    <row r="85" spans="1:8" x14ac:dyDescent="0.25">
      <c r="B85" s="15" t="s">
        <v>220</v>
      </c>
      <c r="C85" s="16" t="s">
        <v>221</v>
      </c>
      <c r="D85" s="16" t="s">
        <v>222</v>
      </c>
      <c r="E85" s="17">
        <v>17264</v>
      </c>
      <c r="F85" s="17">
        <v>89298040</v>
      </c>
      <c r="G85" s="18">
        <f t="shared" si="1"/>
        <v>5.9213294477705016E-3</v>
      </c>
      <c r="H85" s="20"/>
    </row>
    <row r="86" spans="1:8" x14ac:dyDescent="0.25">
      <c r="A86" s="1" t="s">
        <v>223</v>
      </c>
      <c r="B86" s="15" t="s">
        <v>224</v>
      </c>
      <c r="C86" s="16" t="s">
        <v>225</v>
      </c>
      <c r="D86" s="16" t="s">
        <v>226</v>
      </c>
      <c r="E86" s="17">
        <v>77850</v>
      </c>
      <c r="F86" s="17">
        <v>121749615</v>
      </c>
      <c r="G86" s="18">
        <f t="shared" si="1"/>
        <v>8.0731848151899092E-3</v>
      </c>
      <c r="H86" s="20"/>
    </row>
    <row r="87" spans="1:8" x14ac:dyDescent="0.25">
      <c r="B87" s="15" t="s">
        <v>227</v>
      </c>
      <c r="C87" s="16" t="s">
        <v>228</v>
      </c>
      <c r="D87" s="16" t="s">
        <v>25</v>
      </c>
      <c r="E87" s="17">
        <v>117680</v>
      </c>
      <c r="F87" s="17">
        <v>184463400</v>
      </c>
      <c r="G87" s="18">
        <f t="shared" si="1"/>
        <v>1.223171933511496E-2</v>
      </c>
      <c r="H87" s="20"/>
    </row>
    <row r="88" spans="1:8" x14ac:dyDescent="0.25">
      <c r="B88" s="15" t="s">
        <v>229</v>
      </c>
      <c r="C88" s="16" t="s">
        <v>230</v>
      </c>
      <c r="D88" s="16" t="s">
        <v>231</v>
      </c>
      <c r="E88" s="17">
        <v>382500</v>
      </c>
      <c r="F88" s="17">
        <v>112321125</v>
      </c>
      <c r="G88" s="18">
        <f t="shared" si="1"/>
        <v>7.4479841334615122E-3</v>
      </c>
      <c r="H88" s="20"/>
    </row>
    <row r="89" spans="1:8" x14ac:dyDescent="0.25">
      <c r="B89" s="15" t="s">
        <v>232</v>
      </c>
      <c r="C89" s="16" t="s">
        <v>233</v>
      </c>
      <c r="D89" s="16" t="s">
        <v>60</v>
      </c>
      <c r="E89" s="17">
        <v>694</v>
      </c>
      <c r="F89" s="17">
        <v>5572820</v>
      </c>
      <c r="G89" s="18">
        <f t="shared" si="1"/>
        <v>3.6953222235476172E-4</v>
      </c>
      <c r="H89" s="20"/>
    </row>
    <row r="90" spans="1:8" x14ac:dyDescent="0.25">
      <c r="B90" s="15" t="s">
        <v>234</v>
      </c>
      <c r="C90" s="16" t="s">
        <v>235</v>
      </c>
      <c r="D90" s="16" t="s">
        <v>236</v>
      </c>
      <c r="E90" s="17">
        <v>17290</v>
      </c>
      <c r="F90" s="17">
        <v>33743164</v>
      </c>
      <c r="G90" s="18">
        <f t="shared" si="1"/>
        <v>2.2375002928860417E-3</v>
      </c>
      <c r="H90" s="20"/>
    </row>
    <row r="91" spans="1:8" x14ac:dyDescent="0.25">
      <c r="A91" s="22" t="s">
        <v>237</v>
      </c>
      <c r="B91" s="15"/>
      <c r="C91" s="16"/>
      <c r="D91" s="16"/>
      <c r="E91" s="17"/>
      <c r="F91" s="17"/>
      <c r="G91" s="18"/>
      <c r="H91" s="20"/>
    </row>
    <row r="92" spans="1:8" hidden="1" x14ac:dyDescent="0.25">
      <c r="B92" s="15"/>
      <c r="C92" s="16"/>
      <c r="D92" s="16"/>
      <c r="E92" s="17"/>
      <c r="F92" s="17"/>
      <c r="G92" s="18"/>
      <c r="H92" s="20"/>
    </row>
    <row r="93" spans="1:8" hidden="1" x14ac:dyDescent="0.25">
      <c r="B93" s="15"/>
      <c r="C93" s="16"/>
      <c r="D93" s="16"/>
      <c r="E93" s="17"/>
      <c r="F93" s="17"/>
      <c r="G93" s="23">
        <f>+F93/$F$109</f>
        <v>0</v>
      </c>
      <c r="H93" s="20"/>
    </row>
    <row r="94" spans="1:8" hidden="1" x14ac:dyDescent="0.25">
      <c r="B94" s="15"/>
      <c r="C94" s="16"/>
      <c r="D94" s="16"/>
      <c r="E94" s="17"/>
      <c r="F94" s="17"/>
      <c r="G94" s="23">
        <f>+F94/$F$109</f>
        <v>0</v>
      </c>
      <c r="H94" s="20"/>
    </row>
    <row r="95" spans="1:8" hidden="1" x14ac:dyDescent="0.25">
      <c r="B95" s="15"/>
      <c r="C95" s="16"/>
      <c r="D95" s="16"/>
      <c r="E95" s="17"/>
      <c r="F95" s="17"/>
      <c r="G95" s="24"/>
      <c r="H95" s="20"/>
    </row>
    <row r="96" spans="1:8" x14ac:dyDescent="0.25">
      <c r="B96" s="15"/>
      <c r="C96" s="16"/>
      <c r="D96" s="16"/>
      <c r="E96" s="17"/>
      <c r="F96" s="17"/>
      <c r="G96" s="24"/>
      <c r="H96" s="20"/>
    </row>
    <row r="97" spans="1:8" x14ac:dyDescent="0.25">
      <c r="B97" s="25"/>
      <c r="C97" s="25" t="s">
        <v>238</v>
      </c>
      <c r="D97" s="25"/>
      <c r="E97" s="26"/>
      <c r="F97" s="27">
        <f>SUBTOTAL(109,Table134567685[Market Value])</f>
        <v>14607005531.490002</v>
      </c>
      <c r="G97" s="28">
        <f>+F97/$F$109</f>
        <v>0.96858667891656247</v>
      </c>
      <c r="H97" s="29"/>
    </row>
    <row r="98" spans="1:8" x14ac:dyDescent="0.25">
      <c r="A98" s="1" t="s">
        <v>239</v>
      </c>
    </row>
    <row r="99" spans="1:8" x14ac:dyDescent="0.25">
      <c r="A99" s="1" t="s">
        <v>240</v>
      </c>
      <c r="B99" s="30"/>
      <c r="C99" s="30" t="s">
        <v>241</v>
      </c>
      <c r="D99" s="30"/>
      <c r="E99" s="30"/>
      <c r="F99" s="30" t="s">
        <v>11</v>
      </c>
      <c r="G99" s="31" t="s">
        <v>12</v>
      </c>
      <c r="H99" s="30" t="s">
        <v>13</v>
      </c>
    </row>
    <row r="100" spans="1:8" x14ac:dyDescent="0.25">
      <c r="B100" s="32"/>
      <c r="C100" s="25" t="s">
        <v>242</v>
      </c>
      <c r="D100" s="16"/>
      <c r="E100" s="33"/>
      <c r="F100" s="34" t="s">
        <v>243</v>
      </c>
      <c r="G100" s="35">
        <v>0</v>
      </c>
      <c r="H100" s="16"/>
    </row>
    <row r="101" spans="1:8" x14ac:dyDescent="0.25">
      <c r="B101" s="32" t="s">
        <v>244</v>
      </c>
      <c r="C101" s="25" t="s">
        <v>245</v>
      </c>
      <c r="D101" s="25"/>
      <c r="E101" s="26"/>
      <c r="F101" s="17">
        <v>241848907.81</v>
      </c>
      <c r="G101" s="35">
        <f>+F101/$F$109</f>
        <v>1.6036937201829807E-2</v>
      </c>
      <c r="H101" s="16"/>
    </row>
    <row r="102" spans="1:8" x14ac:dyDescent="0.25">
      <c r="B102" s="32"/>
      <c r="C102" s="25" t="s">
        <v>246</v>
      </c>
      <c r="D102" s="16"/>
      <c r="E102" s="33"/>
      <c r="F102" s="26" t="s">
        <v>243</v>
      </c>
      <c r="G102" s="35">
        <v>0</v>
      </c>
      <c r="H102" s="16"/>
    </row>
    <row r="103" spans="1:8" x14ac:dyDescent="0.25">
      <c r="B103" s="32"/>
      <c r="C103" s="25" t="s">
        <v>247</v>
      </c>
      <c r="D103" s="16"/>
      <c r="E103" s="33"/>
      <c r="F103" s="26" t="s">
        <v>243</v>
      </c>
      <c r="G103" s="35">
        <v>0</v>
      </c>
      <c r="H103" s="16"/>
    </row>
    <row r="104" spans="1:8" x14ac:dyDescent="0.25">
      <c r="B104" s="32"/>
      <c r="C104" s="25" t="s">
        <v>248</v>
      </c>
      <c r="D104" s="16"/>
      <c r="E104" s="33"/>
      <c r="F104" s="26" t="s">
        <v>243</v>
      </c>
      <c r="G104" s="35">
        <v>0</v>
      </c>
      <c r="H104" s="16"/>
    </row>
    <row r="105" spans="1:8" x14ac:dyDescent="0.25">
      <c r="B105" s="16" t="s">
        <v>223</v>
      </c>
      <c r="C105" s="16" t="s">
        <v>249</v>
      </c>
      <c r="D105" s="16"/>
      <c r="E105" s="33"/>
      <c r="F105" s="17">
        <v>231887273.80000001</v>
      </c>
      <c r="G105" s="35">
        <f>+F105/$F$109</f>
        <v>1.5376383881607716E-2</v>
      </c>
      <c r="H105" s="16"/>
    </row>
    <row r="106" spans="1:8" x14ac:dyDescent="0.25">
      <c r="B106" s="32"/>
      <c r="C106" s="16"/>
      <c r="D106" s="16"/>
      <c r="E106" s="33"/>
      <c r="F106" s="34"/>
      <c r="G106" s="35"/>
      <c r="H106" s="16"/>
    </row>
    <row r="107" spans="1:8" x14ac:dyDescent="0.25">
      <c r="B107" s="32"/>
      <c r="C107" s="16" t="s">
        <v>250</v>
      </c>
      <c r="D107" s="16"/>
      <c r="E107" s="33"/>
      <c r="F107" s="36">
        <f>SUM(F100:F106)</f>
        <v>473736181.61000001</v>
      </c>
      <c r="G107" s="35">
        <f>+F107/$F$109</f>
        <v>3.1413321083437522E-2</v>
      </c>
      <c r="H107" s="16"/>
    </row>
    <row r="108" spans="1:8" x14ac:dyDescent="0.25">
      <c r="B108" s="32"/>
      <c r="C108" s="16"/>
      <c r="D108" s="16"/>
      <c r="E108" s="33"/>
      <c r="F108" s="36"/>
      <c r="G108" s="35"/>
      <c r="H108" s="16"/>
    </row>
    <row r="109" spans="1:8" x14ac:dyDescent="0.25">
      <c r="B109" s="37"/>
      <c r="C109" s="38" t="s">
        <v>251</v>
      </c>
      <c r="D109" s="39"/>
      <c r="E109" s="40"/>
      <c r="F109" s="40">
        <f>+F107+F97</f>
        <v>15080741713.100002</v>
      </c>
      <c r="G109" s="41">
        <v>1</v>
      </c>
      <c r="H109" s="16"/>
    </row>
    <row r="110" spans="1:8" x14ac:dyDescent="0.25">
      <c r="F110" s="42"/>
    </row>
    <row r="111" spans="1:8" x14ac:dyDescent="0.25">
      <c r="C111" s="25" t="s">
        <v>252</v>
      </c>
      <c r="D111" s="43"/>
      <c r="F111" s="5">
        <v>0</v>
      </c>
    </row>
    <row r="112" spans="1:8" x14ac:dyDescent="0.25">
      <c r="C112" s="25" t="s">
        <v>253</v>
      </c>
      <c r="D112" s="44"/>
    </row>
    <row r="113" spans="3:7" x14ac:dyDescent="0.25">
      <c r="C113" s="25" t="s">
        <v>254</v>
      </c>
      <c r="D113" s="44"/>
    </row>
    <row r="114" spans="3:7" x14ac:dyDescent="0.25">
      <c r="C114" s="25" t="s">
        <v>255</v>
      </c>
      <c r="D114" s="45">
        <v>27.562799999999999</v>
      </c>
    </row>
    <row r="115" spans="3:7" x14ac:dyDescent="0.25">
      <c r="C115" s="25" t="s">
        <v>256</v>
      </c>
      <c r="D115" s="45">
        <v>26.809899999999999</v>
      </c>
    </row>
    <row r="116" spans="3:7" x14ac:dyDescent="0.25">
      <c r="C116" s="25" t="s">
        <v>257</v>
      </c>
      <c r="D116" s="46"/>
    </row>
    <row r="117" spans="3:7" x14ac:dyDescent="0.25">
      <c r="C117" s="25" t="s">
        <v>258</v>
      </c>
      <c r="D117" s="44">
        <v>0</v>
      </c>
    </row>
    <row r="118" spans="3:7" x14ac:dyDescent="0.25">
      <c r="C118" s="25" t="s">
        <v>259</v>
      </c>
      <c r="D118" s="44">
        <v>0</v>
      </c>
      <c r="F118" s="42"/>
      <c r="G118" s="47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</vt:lpstr>
      <vt:lpstr>Port_E1!Print_Area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2025-05-06T05:42:56Z</dcterms:created>
  <dcterms:modified xsi:type="dcterms:W3CDTF">2025-05-06T05:43:11Z</dcterms:modified>
</cp:coreProperties>
</file>